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belix\e\DireccioEconomicoFinancera\DEF\Gestio_Economica\Contractacio\2025_GSS\CAPITOL_2\SERVEIS\GSS-2025-503_O_Residus\04.2_Sobre_digital_documentacio\"/>
    </mc:Choice>
  </mc:AlternateContent>
  <bookViews>
    <workbookView xWindow="0" yWindow="0" windowWidth="23040" windowHeight="9192"/>
  </bookViews>
  <sheets>
    <sheet name="2025-503_Oferta_economica" sheetId="1" r:id="rId1"/>
  </sheets>
  <definedNames>
    <definedName name="_xlnm.Print_Area" localSheetId="0">'2025-503_Oferta_economica'!$A$1:$O$51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5" i="1" l="1"/>
  <c r="L25" i="1" l="1"/>
  <c r="N25" i="1" s="1"/>
  <c r="G25" i="1"/>
  <c r="I25" i="1" s="1"/>
  <c r="L22" i="1"/>
  <c r="N22" i="1" s="1"/>
  <c r="G22" i="1"/>
  <c r="I22" i="1" s="1"/>
  <c r="L23" i="1" l="1"/>
  <c r="N23" i="1" s="1"/>
  <c r="L24" i="1"/>
  <c r="N24" i="1" s="1"/>
  <c r="L26" i="1"/>
  <c r="N26" i="1" s="1"/>
  <c r="L27" i="1"/>
  <c r="N27" i="1" s="1"/>
  <c r="G23" i="1"/>
  <c r="I23" i="1" s="1"/>
  <c r="G24" i="1"/>
  <c r="I24" i="1" s="1"/>
  <c r="G26" i="1"/>
  <c r="I26" i="1" s="1"/>
  <c r="G27" i="1"/>
  <c r="I27" i="1" s="1"/>
  <c r="L21" i="1"/>
  <c r="N21" i="1" s="1"/>
  <c r="G21" i="1"/>
  <c r="I21" i="1" s="1"/>
  <c r="G28" i="1"/>
  <c r="I28" i="1" s="1"/>
  <c r="L28" i="1"/>
  <c r="N28" i="1" s="1"/>
  <c r="L16" i="1"/>
  <c r="N16" i="1" s="1"/>
  <c r="G16" i="1"/>
  <c r="I16" i="1" s="1"/>
  <c r="L8" i="1" l="1"/>
  <c r="L9" i="1"/>
  <c r="L10" i="1"/>
  <c r="L11" i="1"/>
  <c r="L12" i="1"/>
  <c r="L13" i="1"/>
  <c r="L14" i="1"/>
  <c r="L15" i="1"/>
  <c r="L17" i="1"/>
  <c r="L18" i="1"/>
  <c r="L19" i="1"/>
  <c r="L20" i="1"/>
  <c r="L29" i="1"/>
  <c r="E30" i="1" l="1"/>
  <c r="N8" i="1" l="1"/>
  <c r="L30" i="1" l="1"/>
  <c r="M35" i="1" s="1"/>
  <c r="G8" i="1"/>
  <c r="I8" i="1" s="1"/>
  <c r="G18" i="1" l="1"/>
  <c r="I18" i="1" s="1"/>
  <c r="G19" i="1"/>
  <c r="I19" i="1" s="1"/>
  <c r="G20" i="1"/>
  <c r="I20" i="1" s="1"/>
  <c r="G29" i="1"/>
  <c r="I29" i="1" s="1"/>
  <c r="G14" i="1"/>
  <c r="I14" i="1" s="1"/>
  <c r="N9" i="1"/>
  <c r="N10" i="1"/>
  <c r="N11" i="1"/>
  <c r="N12" i="1"/>
  <c r="N13" i="1"/>
  <c r="N14" i="1"/>
  <c r="N15" i="1"/>
  <c r="N17" i="1"/>
  <c r="N18" i="1"/>
  <c r="N19" i="1"/>
  <c r="N20" i="1"/>
  <c r="N29" i="1"/>
  <c r="N30" i="1" l="1"/>
  <c r="N35" i="1" s="1"/>
  <c r="G17" i="1"/>
  <c r="I17" i="1" s="1"/>
  <c r="G15" i="1"/>
  <c r="I15" i="1" s="1"/>
  <c r="G13" i="1"/>
  <c r="I13" i="1" s="1"/>
  <c r="G12" i="1"/>
  <c r="I12" i="1" s="1"/>
  <c r="G11" i="1"/>
  <c r="I11" i="1" s="1"/>
  <c r="G10" i="1"/>
  <c r="I10" i="1" s="1"/>
  <c r="G9" i="1"/>
  <c r="I9" i="1" s="1"/>
  <c r="I30" i="1" l="1"/>
  <c r="G35" i="1" s="1"/>
  <c r="G30" i="1"/>
</calcChain>
</file>

<file path=xl/sharedStrings.xml><?xml version="1.0" encoding="utf-8"?>
<sst xmlns="http://schemas.openxmlformats.org/spreadsheetml/2006/main" count="56" uniqueCount="50">
  <si>
    <t>Codi GSS</t>
  </si>
  <si>
    <t>Descripció</t>
  </si>
  <si>
    <t xml:space="preserve">Unitats </t>
  </si>
  <si>
    <t>Residus Grup III</t>
  </si>
  <si>
    <t>Contenidor de 30 litres</t>
  </si>
  <si>
    <t>Contenidor de 60 litres</t>
  </si>
  <si>
    <t>Contenidor de 1 litre</t>
  </si>
  <si>
    <t>Contenidor de 5 litres</t>
  </si>
  <si>
    <t>Contenidor de 10 litres</t>
  </si>
  <si>
    <t>Residus Grup IV</t>
  </si>
  <si>
    <t xml:space="preserve">Tractament de medicament caducat o fora d'us </t>
  </si>
  <si>
    <t>Transport residus</t>
  </si>
  <si>
    <t>Preu Unitari 
ofertat pel licitador  
(sense IVA)</t>
  </si>
  <si>
    <t>Data</t>
  </si>
  <si>
    <t>Contenidor de 0,2 litres</t>
  </si>
  <si>
    <t>Contenidor de 3 litres</t>
  </si>
  <si>
    <t>Import total 
anual
(IVA exclòs)</t>
  </si>
  <si>
    <t>Import total anual
(IVA inclòs)</t>
  </si>
  <si>
    <t>Import total anual ofert pel licitador
(IVA exclòs)</t>
  </si>
  <si>
    <t>Import total anual
ofert pel licitador
(IVA inclòs)</t>
  </si>
  <si>
    <t>Contenidor de medicaments de 60 litres</t>
  </si>
  <si>
    <t>Residus Grup III (Elements punxants i tallants)</t>
  </si>
  <si>
    <t xml:space="preserve">Contenidor de 10 litres </t>
  </si>
  <si>
    <t>Contenidor de 12 litres</t>
  </si>
  <si>
    <t>Contenidor d'amalgames</t>
  </si>
  <si>
    <t>Tractament de solucions aquoses/acids/bases</t>
  </si>
  <si>
    <t>Tractament de disolvent no halogenats</t>
  </si>
  <si>
    <t>Suministrament Garrafa 25 lts</t>
  </si>
  <si>
    <t>Suministrament Garrafa 10 lts</t>
  </si>
  <si>
    <t>Suministrament Bossa envasos contaminats</t>
  </si>
  <si>
    <t>Tractament de envasos contaminats</t>
  </si>
  <si>
    <t>Tractament de reactius de laboratori</t>
  </si>
  <si>
    <t>Tipus IVA
%</t>
  </si>
  <si>
    <t>PRESSUPOST BASE DE LICITACIÓ</t>
  </si>
  <si>
    <t>SERVEI DE RECOLLIDA, TRANSPORT, TRACTAMENT I ELIMINACIÓ DE RESIDUS SANITARIS (GRUP III i GRUP IV), 
PER ALS DIFERENTS CENTRES GESTIONATS PER L’EMPRESA PÚBLICA GESTIÓ DE SERVEI SANITARIS.
Expedient nº GSS-2025-503
Oferta econòmica (Sobre C)</t>
  </si>
  <si>
    <t>DOS (2) ANYS
(1/10/2025-30/09/2027)</t>
  </si>
  <si>
    <t>IMPORT
(amb IVA)</t>
  </si>
  <si>
    <t>OFERTA ECONÒMICA</t>
  </si>
  <si>
    <t>IMPORT
(sense IVA)</t>
  </si>
  <si>
    <t>Licitador</t>
  </si>
  <si>
    <t>NIF</t>
  </si>
  <si>
    <t>Nom i cognoms Representant 1</t>
  </si>
  <si>
    <t>DNI Representant 1</t>
  </si>
  <si>
    <t>Nom i cognoms Representant 2</t>
  </si>
  <si>
    <t>DNI Representant 2</t>
  </si>
  <si>
    <t>Lloc</t>
  </si>
  <si>
    <r>
      <rPr>
        <b/>
        <sz val="16"/>
        <color rgb="FFFF0000"/>
        <rFont val="Calibri"/>
        <family val="2"/>
        <scheme val="minor"/>
      </rPr>
      <t>Cal presentar aquesta oferta en format de full de càlcul.</t>
    </r>
    <r>
      <rPr>
        <sz val="11"/>
        <color theme="1"/>
        <rFont val="Calibri"/>
        <family val="2"/>
        <scheme val="minor"/>
      </rPr>
      <t xml:space="preserve">
D'acord amb el Plec de Clàusules Administratives Particulars, "a travès de l'eina de Sobre Digital les empreses hauran de signar el document "resum" de les seves ofertes, amb signatura electrònica avançada basada en un certificat qualificat reconegut, amb la signatura del qual s'entén signada la totalitat de l'oferta, atès que aquest document conté les empremtes electròniques de tots els documents que la composen."</t>
    </r>
  </si>
  <si>
    <r>
      <t xml:space="preserve">S'estableixen els requisits següents per a la presentació d'aquest document d'oferta:
1-presentar l'oferta en el format de full de càlcul facilitat
2-no alterar l'estructura del full de càlcul
</t>
    </r>
    <r>
      <rPr>
        <b/>
        <sz val="11"/>
        <color rgb="FFFF0000"/>
        <rFont val="Calibri"/>
        <family val="2"/>
        <scheme val="minor"/>
      </rPr>
      <t>L'incompliment de qualsevol dels requisits anteriors comportarà l'exclusió  de la licitació quan afecti a
elements substancials i/o materials de l'oferta de manera que no permeti determinar el contingut material
de l’oferta i/o valorar-la d'acord amb els criteris d'adjudicació.</t>
    </r>
  </si>
  <si>
    <t>Preu Unitari 
màxim  de licitació
 (IVA exclòs)</t>
  </si>
  <si>
    <t xml:space="preserve">CAL OMPLIR LES CEL·LES OMREJADES EN COLOR GROC, LA RESTA S'OMPLIRAN AUTOMÀTICAMENT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</si>
</sst>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0000\ &quot;€&quot;"/>
    <numFmt numFmtId="165" formatCode="#,##0.00\ &quot;€&quot;"/>
  </numFmts>
  <fonts count="19" x14ac:knownFonts="1">
    <font>
      <sz val="11"/>
      <color theme="1"/>
      <name val="Calibri"/>
      <family val="2"/>
      <scheme val="minor"/>
    </font>
    <font>
      <sz val="11"/>
      <color theme="1"/>
      <name val="Calibri"/>
      <family val="2"/>
      <scheme val="minor"/>
    </font>
    <font>
      <sz val="8"/>
      <name val="Arial"/>
      <family val="2"/>
    </font>
    <font>
      <b/>
      <sz val="11"/>
      <color rgb="FFFF0000"/>
      <name val="Calibri"/>
      <family val="2"/>
      <scheme val="minor"/>
    </font>
    <font>
      <b/>
      <sz val="11"/>
      <color theme="1"/>
      <name val="Calibri"/>
      <family val="2"/>
      <scheme val="minor"/>
    </font>
    <font>
      <sz val="9"/>
      <name val="Arial"/>
      <family val="2"/>
    </font>
    <font>
      <sz val="8"/>
      <color theme="1"/>
      <name val="Arial"/>
      <family val="2"/>
    </font>
    <font>
      <b/>
      <sz val="9"/>
      <name val="Calibri"/>
      <family val="2"/>
      <scheme val="minor"/>
    </font>
    <font>
      <sz val="8"/>
      <color theme="1"/>
      <name val="Calibri"/>
      <family val="2"/>
      <scheme val="minor"/>
    </font>
    <font>
      <b/>
      <sz val="8"/>
      <name val="Arial"/>
      <family val="2"/>
    </font>
    <font>
      <b/>
      <sz val="10"/>
      <color theme="1"/>
      <name val="Calibri"/>
      <family val="2"/>
      <scheme val="minor"/>
    </font>
    <font>
      <b/>
      <sz val="8"/>
      <color theme="1"/>
      <name val="Calibri"/>
      <family val="2"/>
      <scheme val="minor"/>
    </font>
    <font>
      <sz val="11"/>
      <color indexed="8"/>
      <name val="Arial"/>
      <family val="2"/>
    </font>
    <font>
      <b/>
      <sz val="16"/>
      <color rgb="FFFF0000"/>
      <name val="Calibri"/>
      <family val="2"/>
      <scheme val="minor"/>
    </font>
    <font>
      <b/>
      <sz val="14"/>
      <color theme="1"/>
      <name val="Calibri"/>
      <family val="2"/>
      <scheme val="minor"/>
    </font>
    <font>
      <sz val="14"/>
      <color theme="1"/>
      <name val="Calibri"/>
      <family val="2"/>
      <scheme val="minor"/>
    </font>
    <font>
      <sz val="11"/>
      <color rgb="FFFF0000"/>
      <name val="Calibri"/>
      <family val="2"/>
      <scheme val="minor"/>
    </font>
    <font>
      <sz val="11"/>
      <name val="Calibri"/>
      <family val="2"/>
      <scheme val="minor"/>
    </font>
    <font>
      <b/>
      <i/>
      <sz val="11"/>
      <color rgb="FFFF0000"/>
      <name val="Calibri"/>
      <family val="2"/>
      <scheme val="minor"/>
    </font>
  </fonts>
  <fills count="10">
    <fill>
      <patternFill patternType="none"/>
    </fill>
    <fill>
      <patternFill patternType="gray125"/>
    </fill>
    <fill>
      <patternFill patternType="solid">
        <fgColor rgb="FFCCFFCC"/>
        <bgColor indexed="64"/>
      </patternFill>
    </fill>
    <fill>
      <patternFill patternType="solid">
        <fgColor theme="1"/>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FF00"/>
        <bgColor indexed="64"/>
      </patternFill>
    </fill>
  </fills>
  <borders count="4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117">
    <xf numFmtId="0" fontId="0" fillId="0" borderId="0" xfId="0"/>
    <xf numFmtId="0" fontId="0" fillId="0" borderId="0" xfId="0" applyProtection="1"/>
    <xf numFmtId="0" fontId="8" fillId="0" borderId="0" xfId="0" applyFont="1" applyProtection="1"/>
    <xf numFmtId="164" fontId="7" fillId="2" borderId="2" xfId="0" applyNumberFormat="1" applyFont="1" applyFill="1" applyBorder="1" applyAlignment="1" applyProtection="1">
      <alignment horizontal="center" vertical="center" wrapText="1"/>
    </xf>
    <xf numFmtId="164" fontId="7" fillId="6" borderId="2" xfId="0" applyNumberFormat="1" applyFont="1" applyFill="1" applyBorder="1" applyAlignment="1" applyProtection="1">
      <alignment horizontal="center" vertical="center" wrapText="1"/>
    </xf>
    <xf numFmtId="164" fontId="7" fillId="6" borderId="3" xfId="0" applyNumberFormat="1" applyFont="1" applyFill="1" applyBorder="1" applyAlignment="1" applyProtection="1">
      <alignment horizontal="center" vertical="center" wrapText="1"/>
    </xf>
    <xf numFmtId="164" fontId="7" fillId="6" borderId="1" xfId="0" applyNumberFormat="1" applyFont="1" applyFill="1" applyBorder="1" applyAlignment="1" applyProtection="1">
      <alignment horizontal="center" vertical="center" wrapText="1"/>
    </xf>
    <xf numFmtId="164" fontId="7" fillId="6" borderId="6" xfId="0" applyNumberFormat="1" applyFont="1" applyFill="1" applyBorder="1" applyAlignment="1" applyProtection="1">
      <alignment horizontal="center" vertical="center" wrapText="1"/>
    </xf>
    <xf numFmtId="164" fontId="7" fillId="6" borderId="7" xfId="0" applyNumberFormat="1" applyFont="1" applyFill="1" applyBorder="1" applyAlignment="1" applyProtection="1">
      <alignment horizontal="center" vertical="center" wrapText="1"/>
    </xf>
    <xf numFmtId="164" fontId="7" fillId="3" borderId="0" xfId="0" applyNumberFormat="1" applyFont="1" applyFill="1" applyAlignment="1" applyProtection="1">
      <alignment horizontal="center" vertical="center" wrapText="1"/>
    </xf>
    <xf numFmtId="165" fontId="7" fillId="5" borderId="6" xfId="0" applyNumberFormat="1" applyFont="1" applyFill="1" applyBorder="1" applyAlignment="1" applyProtection="1">
      <alignment horizontal="center" vertical="center" wrapText="1"/>
    </xf>
    <xf numFmtId="164" fontId="7" fillId="5" borderId="4" xfId="0" applyNumberFormat="1" applyFont="1" applyFill="1" applyBorder="1" applyAlignment="1" applyProtection="1">
      <alignment horizontal="center" vertical="center" wrapText="1"/>
    </xf>
    <xf numFmtId="164" fontId="7" fillId="5" borderId="6" xfId="0" applyNumberFormat="1" applyFont="1" applyFill="1" applyBorder="1" applyAlignment="1" applyProtection="1">
      <alignment horizontal="center" vertical="center" wrapText="1"/>
    </xf>
    <xf numFmtId="0" fontId="6" fillId="0" borderId="15" xfId="0" applyFont="1" applyBorder="1" applyProtection="1"/>
    <xf numFmtId="3" fontId="2" fillId="0" borderId="15" xfId="0" applyNumberFormat="1" applyFont="1" applyBorder="1" applyAlignment="1" applyProtection="1">
      <alignment horizontal="center" vertical="center"/>
    </xf>
    <xf numFmtId="165" fontId="2" fillId="0" borderId="10" xfId="0" applyNumberFormat="1" applyFont="1" applyBorder="1" applyAlignment="1" applyProtection="1">
      <alignment horizontal="center" vertical="center" wrapText="1"/>
    </xf>
    <xf numFmtId="44" fontId="6" fillId="0" borderId="20" xfId="1" applyFont="1" applyFill="1" applyBorder="1" applyProtection="1"/>
    <xf numFmtId="1" fontId="2" fillId="0" borderId="10" xfId="1" applyNumberFormat="1" applyFont="1" applyFill="1" applyBorder="1" applyAlignment="1" applyProtection="1">
      <alignment horizontal="center"/>
    </xf>
    <xf numFmtId="44" fontId="6" fillId="3" borderId="0" xfId="1" applyFont="1" applyFill="1" applyBorder="1" applyProtection="1"/>
    <xf numFmtId="44" fontId="5" fillId="0" borderId="20" xfId="1" applyFont="1" applyFill="1" applyBorder="1" applyAlignment="1" applyProtection="1">
      <alignment vertical="center" wrapText="1"/>
    </xf>
    <xf numFmtId="44" fontId="0" fillId="0" borderId="0" xfId="0" applyNumberFormat="1" applyProtection="1"/>
    <xf numFmtId="0" fontId="6" fillId="0" borderId="16" xfId="0" applyFont="1" applyBorder="1" applyProtection="1"/>
    <xf numFmtId="0" fontId="6" fillId="0" borderId="19" xfId="0" applyFont="1" applyBorder="1" applyProtection="1"/>
    <xf numFmtId="3" fontId="2" fillId="0" borderId="19" xfId="0" applyNumberFormat="1" applyFont="1" applyBorder="1" applyAlignment="1" applyProtection="1">
      <alignment horizontal="center" vertical="center"/>
    </xf>
    <xf numFmtId="165" fontId="2" fillId="0" borderId="14" xfId="0" applyNumberFormat="1" applyFont="1" applyBorder="1" applyAlignment="1" applyProtection="1">
      <alignment horizontal="center" vertical="center" wrapText="1"/>
    </xf>
    <xf numFmtId="44" fontId="6" fillId="0" borderId="21" xfId="1" applyFont="1" applyFill="1" applyBorder="1" applyProtection="1"/>
    <xf numFmtId="1" fontId="2" fillId="0" borderId="14" xfId="1" applyNumberFormat="1" applyFont="1" applyFill="1" applyBorder="1" applyAlignment="1" applyProtection="1">
      <alignment horizontal="center"/>
    </xf>
    <xf numFmtId="44" fontId="5" fillId="0" borderId="21" xfId="1" applyFont="1" applyFill="1" applyBorder="1" applyAlignment="1" applyProtection="1">
      <alignment vertical="center" wrapText="1"/>
    </xf>
    <xf numFmtId="0" fontId="6" fillId="0" borderId="17" xfId="0" applyFont="1" applyBorder="1" applyProtection="1"/>
    <xf numFmtId="0" fontId="6" fillId="0" borderId="18" xfId="0" applyFont="1" applyBorder="1" applyProtection="1"/>
    <xf numFmtId="3" fontId="2" fillId="0" borderId="18" xfId="0" applyNumberFormat="1" applyFont="1" applyBorder="1" applyAlignment="1" applyProtection="1">
      <alignment horizontal="center" vertical="center"/>
    </xf>
    <xf numFmtId="165" fontId="2" fillId="0" borderId="11" xfId="0" applyNumberFormat="1" applyFont="1" applyBorder="1" applyAlignment="1" applyProtection="1">
      <alignment horizontal="center" vertical="center" wrapText="1"/>
    </xf>
    <xf numFmtId="44" fontId="6" fillId="0" borderId="22" xfId="1" applyFont="1" applyFill="1" applyBorder="1" applyProtection="1"/>
    <xf numFmtId="1" fontId="2" fillId="0" borderId="11" xfId="1" applyNumberFormat="1" applyFont="1" applyFill="1" applyBorder="1" applyAlignment="1" applyProtection="1">
      <alignment horizontal="center"/>
    </xf>
    <xf numFmtId="44" fontId="5" fillId="0" borderId="22" xfId="1" applyFont="1" applyFill="1" applyBorder="1" applyAlignment="1" applyProtection="1">
      <alignment vertical="center" wrapText="1"/>
    </xf>
    <xf numFmtId="44" fontId="6" fillId="0" borderId="6" xfId="1" applyFont="1" applyFill="1" applyBorder="1" applyProtection="1"/>
    <xf numFmtId="44" fontId="6" fillId="3" borderId="26" xfId="1" applyFont="1" applyFill="1" applyBorder="1" applyProtection="1"/>
    <xf numFmtId="3" fontId="2" fillId="0" borderId="17" xfId="0" applyNumberFormat="1" applyFont="1" applyBorder="1" applyAlignment="1" applyProtection="1">
      <alignment horizontal="center" vertical="center"/>
    </xf>
    <xf numFmtId="165" fontId="2" fillId="0" borderId="13" xfId="0" applyNumberFormat="1" applyFont="1" applyBorder="1" applyAlignment="1" applyProtection="1">
      <alignment horizontal="center" vertical="center" wrapText="1"/>
    </xf>
    <xf numFmtId="44" fontId="6" fillId="0" borderId="24" xfId="1" applyFont="1" applyFill="1" applyBorder="1" applyProtection="1"/>
    <xf numFmtId="1" fontId="2" fillId="0" borderId="13" xfId="1" applyNumberFormat="1" applyFont="1" applyFill="1" applyBorder="1" applyAlignment="1" applyProtection="1">
      <alignment horizontal="center"/>
    </xf>
    <xf numFmtId="44" fontId="5" fillId="0" borderId="24" xfId="1" applyFont="1" applyFill="1" applyBorder="1" applyAlignment="1" applyProtection="1">
      <alignment vertical="center" wrapText="1"/>
    </xf>
    <xf numFmtId="3" fontId="2" fillId="0" borderId="16" xfId="0" applyNumberFormat="1" applyFont="1" applyBorder="1" applyAlignment="1" applyProtection="1">
      <alignment horizontal="center" vertical="center"/>
    </xf>
    <xf numFmtId="165" fontId="2" fillId="0" borderId="12" xfId="0" applyNumberFormat="1" applyFont="1" applyBorder="1" applyAlignment="1" applyProtection="1">
      <alignment horizontal="center" vertical="center" wrapText="1"/>
    </xf>
    <xf numFmtId="44" fontId="6" fillId="0" borderId="23" xfId="1" applyFont="1" applyFill="1" applyBorder="1" applyProtection="1"/>
    <xf numFmtId="1" fontId="2" fillId="0" borderId="12" xfId="1" applyNumberFormat="1" applyFont="1" applyFill="1" applyBorder="1" applyAlignment="1" applyProtection="1">
      <alignment horizontal="center"/>
    </xf>
    <xf numFmtId="44" fontId="6" fillId="3" borderId="5" xfId="1" applyFont="1" applyFill="1" applyBorder="1" applyProtection="1"/>
    <xf numFmtId="44" fontId="5" fillId="0" borderId="23" xfId="1" applyFont="1" applyFill="1" applyBorder="1" applyAlignment="1" applyProtection="1">
      <alignment vertical="center" wrapText="1"/>
    </xf>
    <xf numFmtId="0" fontId="9" fillId="0" borderId="8" xfId="0" applyFont="1" applyBorder="1" applyAlignment="1" applyProtection="1">
      <alignment vertical="center"/>
    </xf>
    <xf numFmtId="0" fontId="6" fillId="0" borderId="27" xfId="0" applyFont="1" applyBorder="1" applyProtection="1"/>
    <xf numFmtId="3" fontId="2" fillId="0" borderId="27" xfId="0" applyNumberFormat="1" applyFont="1" applyBorder="1" applyAlignment="1" applyProtection="1">
      <alignment horizontal="center" vertical="center"/>
    </xf>
    <xf numFmtId="165" fontId="2" fillId="0" borderId="8" xfId="0" applyNumberFormat="1" applyFont="1" applyBorder="1" applyAlignment="1" applyProtection="1">
      <alignment horizontal="center" vertical="center" wrapText="1"/>
    </xf>
    <xf numFmtId="44" fontId="6" fillId="0" borderId="28" xfId="1" applyFont="1" applyFill="1" applyBorder="1" applyProtection="1"/>
    <xf numFmtId="1" fontId="2" fillId="0" borderId="8" xfId="1" applyNumberFormat="1" applyFont="1" applyFill="1" applyBorder="1" applyAlignment="1" applyProtection="1">
      <alignment horizontal="center"/>
    </xf>
    <xf numFmtId="44" fontId="6" fillId="0" borderId="4" xfId="1" applyFont="1" applyFill="1" applyBorder="1" applyProtection="1"/>
    <xf numFmtId="44" fontId="5" fillId="0" borderId="28" xfId="1" applyFont="1" applyFill="1" applyBorder="1" applyAlignment="1" applyProtection="1">
      <alignment vertical="center" wrapText="1"/>
    </xf>
    <xf numFmtId="0" fontId="4" fillId="0" borderId="0" xfId="0" applyFont="1" applyProtection="1"/>
    <xf numFmtId="3" fontId="4" fillId="0" borderId="1" xfId="0" applyNumberFormat="1" applyFont="1" applyBorder="1" applyAlignment="1" applyProtection="1">
      <alignment horizontal="center"/>
    </xf>
    <xf numFmtId="44" fontId="4" fillId="0" borderId="1" xfId="0" applyNumberFormat="1" applyFont="1" applyBorder="1" applyProtection="1"/>
    <xf numFmtId="44" fontId="4" fillId="0" borderId="0" xfId="0" applyNumberFormat="1" applyFont="1" applyProtection="1"/>
    <xf numFmtId="3" fontId="10" fillId="0" borderId="0" xfId="0" applyNumberFormat="1" applyFont="1" applyAlignment="1" applyProtection="1">
      <alignment wrapText="1"/>
    </xf>
    <xf numFmtId="0" fontId="11" fillId="0" borderId="0" xfId="0" applyFont="1" applyAlignment="1" applyProtection="1">
      <alignment wrapText="1"/>
    </xf>
    <xf numFmtId="3" fontId="4" fillId="0" borderId="0" xfId="0" applyNumberFormat="1" applyFont="1" applyAlignment="1" applyProtection="1">
      <alignment horizontal="center"/>
    </xf>
    <xf numFmtId="44" fontId="4" fillId="0" borderId="0" xfId="0" applyNumberFormat="1" applyFont="1" applyFill="1" applyBorder="1" applyAlignment="1" applyProtection="1">
      <alignment horizontal="center" vertical="center"/>
    </xf>
    <xf numFmtId="0" fontId="4" fillId="6" borderId="29" xfId="0" applyFont="1" applyFill="1" applyBorder="1" applyAlignment="1" applyProtection="1">
      <alignment horizontal="center" wrapText="1"/>
    </xf>
    <xf numFmtId="0" fontId="4" fillId="5" borderId="29" xfId="0" applyFont="1" applyFill="1" applyBorder="1" applyAlignment="1" applyProtection="1">
      <alignment horizontal="center" vertical="center" wrapText="1"/>
    </xf>
    <xf numFmtId="44" fontId="0" fillId="7" borderId="32" xfId="0" applyNumberFormat="1" applyFill="1" applyBorder="1" applyAlignment="1" applyProtection="1">
      <alignment horizontal="center" vertical="center"/>
    </xf>
    <xf numFmtId="44" fontId="0" fillId="7" borderId="29" xfId="0" applyNumberFormat="1" applyFill="1" applyBorder="1" applyAlignment="1" applyProtection="1">
      <alignment horizontal="center" vertical="center"/>
    </xf>
    <xf numFmtId="44" fontId="0" fillId="8" borderId="29" xfId="0" applyNumberFormat="1" applyFill="1" applyBorder="1" applyAlignment="1" applyProtection="1">
      <alignment horizontal="center" vertical="center"/>
    </xf>
    <xf numFmtId="0" fontId="14" fillId="4" borderId="2" xfId="0" applyFont="1" applyFill="1" applyBorder="1" applyAlignment="1" applyProtection="1">
      <alignment horizontal="center" vertical="center" wrapText="1"/>
    </xf>
    <xf numFmtId="0" fontId="15" fillId="4" borderId="26" xfId="0" applyFont="1" applyFill="1" applyBorder="1" applyAlignment="1" applyProtection="1">
      <alignment horizontal="center" vertical="center" wrapText="1"/>
    </xf>
    <xf numFmtId="0" fontId="15" fillId="4" borderId="6" xfId="0" applyFont="1" applyFill="1" applyBorder="1" applyAlignment="1" applyProtection="1">
      <alignment horizontal="center" vertical="center" wrapText="1"/>
    </xf>
    <xf numFmtId="0" fontId="15" fillId="4" borderId="31" xfId="0" applyFont="1" applyFill="1" applyBorder="1" applyAlignment="1" applyProtection="1">
      <alignment horizontal="center" vertical="center" wrapText="1"/>
    </xf>
    <xf numFmtId="0" fontId="15" fillId="4" borderId="0" xfId="0" applyFont="1" applyFill="1" applyBorder="1" applyAlignment="1" applyProtection="1">
      <alignment horizontal="center" vertical="center" wrapText="1"/>
    </xf>
    <xf numFmtId="0" fontId="15" fillId="4" borderId="25" xfId="0" applyFont="1" applyFill="1" applyBorder="1" applyAlignment="1" applyProtection="1">
      <alignment horizontal="center" vertical="center" wrapText="1"/>
    </xf>
    <xf numFmtId="0" fontId="15" fillId="4" borderId="27"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5" fillId="4" borderId="28" xfId="0" applyFont="1" applyFill="1" applyBorder="1" applyAlignment="1" applyProtection="1">
      <alignment horizontal="center" vertical="center" wrapText="1"/>
    </xf>
    <xf numFmtId="0" fontId="9" fillId="0" borderId="7" xfId="0" applyFont="1" applyBorder="1" applyAlignment="1" applyProtection="1">
      <alignment horizontal="center" vertical="center"/>
    </xf>
    <xf numFmtId="0" fontId="9" fillId="0" borderId="9" xfId="0" applyFont="1" applyBorder="1" applyAlignment="1" applyProtection="1">
      <alignment horizontal="center" vertical="center"/>
    </xf>
    <xf numFmtId="0" fontId="9" fillId="0" borderId="8" xfId="0" applyFont="1" applyBorder="1" applyAlignment="1" applyProtection="1">
      <alignment horizontal="center" vertical="center"/>
    </xf>
    <xf numFmtId="0" fontId="9" fillId="0" borderId="7" xfId="0" applyFont="1" applyBorder="1" applyAlignment="1" applyProtection="1">
      <alignment horizontal="center" vertical="center" wrapText="1"/>
    </xf>
    <xf numFmtId="0" fontId="9" fillId="0" borderId="9" xfId="0" applyFont="1" applyBorder="1" applyAlignment="1" applyProtection="1">
      <alignment horizontal="center" vertical="center" wrapText="1"/>
    </xf>
    <xf numFmtId="0" fontId="4" fillId="5" borderId="29" xfId="0" applyFont="1" applyFill="1" applyBorder="1" applyAlignment="1" applyProtection="1">
      <alignment horizontal="center" vertical="center" wrapText="1"/>
    </xf>
    <xf numFmtId="0" fontId="4" fillId="8" borderId="30" xfId="0" applyFont="1" applyFill="1" applyBorder="1" applyAlignment="1" applyProtection="1">
      <alignment horizontal="center" vertical="center" wrapText="1"/>
    </xf>
    <xf numFmtId="0" fontId="4" fillId="8" borderId="32" xfId="0" applyFont="1" applyFill="1" applyBorder="1" applyAlignment="1" applyProtection="1">
      <alignment horizontal="center" vertical="center" wrapText="1"/>
    </xf>
    <xf numFmtId="0" fontId="0" fillId="0" borderId="2" xfId="0" applyBorder="1" applyAlignment="1" applyProtection="1">
      <alignment horizontal="center" vertical="center" wrapText="1"/>
    </xf>
    <xf numFmtId="0" fontId="0" fillId="0" borderId="26" xfId="0" applyBorder="1" applyAlignment="1" applyProtection="1">
      <alignment horizontal="center" vertical="center"/>
    </xf>
    <xf numFmtId="0" fontId="0" fillId="0" borderId="6" xfId="0" applyBorder="1" applyAlignment="1" applyProtection="1">
      <alignment horizontal="center" vertical="center"/>
    </xf>
    <xf numFmtId="0" fontId="0" fillId="0" borderId="31" xfId="0" applyBorder="1" applyAlignment="1" applyProtection="1">
      <alignment horizontal="center" vertical="center"/>
    </xf>
    <xf numFmtId="0" fontId="0" fillId="0" borderId="0" xfId="0" applyBorder="1" applyAlignment="1" applyProtection="1">
      <alignment horizontal="center" vertical="center"/>
    </xf>
    <xf numFmtId="0" fontId="0" fillId="0" borderId="25" xfId="0" applyBorder="1" applyAlignment="1" applyProtection="1">
      <alignment horizontal="center" vertical="center"/>
    </xf>
    <xf numFmtId="0" fontId="4" fillId="7" borderId="30" xfId="0" applyFont="1" applyFill="1" applyBorder="1" applyAlignment="1" applyProtection="1">
      <alignment horizontal="center" vertical="center" wrapText="1"/>
    </xf>
    <xf numFmtId="0" fontId="4" fillId="7" borderId="32" xfId="0" applyFont="1" applyFill="1" applyBorder="1" applyAlignment="1" applyProtection="1">
      <alignment horizontal="center" vertical="center" wrapText="1"/>
    </xf>
    <xf numFmtId="0" fontId="0" fillId="0" borderId="0" xfId="0" applyAlignment="1" applyProtection="1">
      <alignment horizontal="center"/>
    </xf>
    <xf numFmtId="0" fontId="4" fillId="6" borderId="30" xfId="0" applyFont="1" applyFill="1" applyBorder="1" applyAlignment="1" applyProtection="1">
      <alignment horizontal="center" vertical="center"/>
    </xf>
    <xf numFmtId="0" fontId="4" fillId="6" borderId="32" xfId="0" applyFont="1" applyFill="1" applyBorder="1" applyAlignment="1" applyProtection="1">
      <alignment horizontal="center" vertical="center"/>
    </xf>
    <xf numFmtId="0" fontId="0" fillId="0" borderId="27" xfId="0" applyBorder="1" applyAlignment="1" applyProtection="1">
      <alignment horizontal="center" vertical="center"/>
    </xf>
    <xf numFmtId="0" fontId="0" fillId="0" borderId="5" xfId="0" applyBorder="1" applyAlignment="1" applyProtection="1">
      <alignment horizontal="center" vertical="center"/>
    </xf>
    <xf numFmtId="0" fontId="0" fillId="0" borderId="28" xfId="0" applyBorder="1" applyAlignment="1" applyProtection="1">
      <alignment horizontal="center" vertical="center"/>
    </xf>
    <xf numFmtId="165" fontId="2" fillId="9" borderId="10" xfId="0" applyNumberFormat="1" applyFont="1" applyFill="1" applyBorder="1" applyAlignment="1" applyProtection="1">
      <alignment horizontal="center" vertical="center" wrapText="1"/>
      <protection locked="0"/>
    </xf>
    <xf numFmtId="0" fontId="17" fillId="4" borderId="3" xfId="0" applyFont="1" applyFill="1" applyBorder="1" applyAlignment="1" applyProtection="1">
      <alignment horizontal="center" vertical="center"/>
    </xf>
    <xf numFmtId="0" fontId="17" fillId="4" borderId="4" xfId="0" applyFont="1" applyFill="1" applyBorder="1" applyAlignment="1" applyProtection="1">
      <alignment horizontal="center" vertical="center"/>
    </xf>
    <xf numFmtId="0" fontId="17" fillId="4" borderId="3" xfId="0" applyFont="1" applyFill="1" applyBorder="1" applyAlignment="1" applyProtection="1">
      <alignment horizontal="center" vertical="center" wrapText="1"/>
    </xf>
    <xf numFmtId="0" fontId="17" fillId="4" borderId="4" xfId="0" applyFont="1" applyFill="1" applyBorder="1" applyAlignment="1" applyProtection="1">
      <alignment horizontal="center" vertical="center" wrapText="1"/>
    </xf>
    <xf numFmtId="0" fontId="17" fillId="4" borderId="33" xfId="0" applyFont="1" applyFill="1" applyBorder="1" applyAlignment="1" applyProtection="1">
      <alignment horizontal="center" vertical="center"/>
    </xf>
    <xf numFmtId="0" fontId="17" fillId="4" borderId="34" xfId="0" applyFont="1" applyFill="1" applyBorder="1" applyAlignment="1" applyProtection="1">
      <alignment horizontal="center" vertical="center"/>
    </xf>
    <xf numFmtId="0" fontId="12" fillId="9" borderId="35" xfId="0" applyFont="1" applyFill="1" applyBorder="1" applyAlignment="1" applyProtection="1">
      <alignment horizontal="left" vertical="center"/>
      <protection locked="0"/>
    </xf>
    <xf numFmtId="0" fontId="12" fillId="9" borderId="36" xfId="0" applyFont="1" applyFill="1" applyBorder="1" applyAlignment="1" applyProtection="1">
      <alignment horizontal="left" vertical="center"/>
      <protection locked="0"/>
    </xf>
    <xf numFmtId="0" fontId="12" fillId="9" borderId="29" xfId="0" applyFont="1" applyFill="1" applyBorder="1" applyAlignment="1" applyProtection="1">
      <alignment horizontal="center" vertical="center"/>
      <protection locked="0"/>
    </xf>
    <xf numFmtId="0" fontId="12" fillId="9" borderId="37" xfId="0" applyFont="1" applyFill="1" applyBorder="1" applyAlignment="1" applyProtection="1">
      <alignment horizontal="center" vertical="center"/>
      <protection locked="0"/>
    </xf>
    <xf numFmtId="0" fontId="12" fillId="9" borderId="29" xfId="0" applyFont="1" applyFill="1" applyBorder="1" applyAlignment="1" applyProtection="1">
      <alignment horizontal="left" vertical="center"/>
      <protection locked="0"/>
    </xf>
    <xf numFmtId="0" fontId="12" fillId="9" borderId="37" xfId="0" applyFont="1" applyFill="1" applyBorder="1" applyAlignment="1" applyProtection="1">
      <alignment horizontal="left" vertical="center"/>
      <protection locked="0"/>
    </xf>
    <xf numFmtId="0" fontId="12" fillId="9" borderId="38" xfId="0" applyFont="1" applyFill="1" applyBorder="1" applyAlignment="1" applyProtection="1">
      <alignment horizontal="center" vertical="center"/>
      <protection locked="0"/>
    </xf>
    <xf numFmtId="0" fontId="12" fillId="9" borderId="39" xfId="0" applyFont="1" applyFill="1" applyBorder="1" applyAlignment="1" applyProtection="1">
      <alignment horizontal="center" vertical="center"/>
      <protection locked="0"/>
    </xf>
    <xf numFmtId="0" fontId="16" fillId="0" borderId="26" xfId="0" applyFont="1" applyBorder="1" applyAlignment="1" applyProtection="1">
      <alignment horizontal="center"/>
    </xf>
    <xf numFmtId="0" fontId="18" fillId="0" borderId="26" xfId="0" applyFont="1" applyBorder="1" applyAlignment="1" applyProtection="1">
      <alignment horizontal="center"/>
    </xf>
  </cellXfs>
  <cellStyles count="2">
    <cellStyle name="Moneda" xfId="1" builtinId="4"/>
    <cellStyle name="Normal" xfId="0" builtinId="0"/>
  </cellStyles>
  <dxfs count="0"/>
  <tableStyles count="0" defaultTableStyle="TableStyleMedium2" defaultPivotStyle="PivotStyleLight16"/>
  <colors>
    <mruColors>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50"/>
  <sheetViews>
    <sheetView showGridLines="0" tabSelected="1" topLeftCell="A19" zoomScaleNormal="100" workbookViewId="0">
      <selection activeCell="F38" sqref="F38:H38"/>
    </sheetView>
  </sheetViews>
  <sheetFormatPr defaultColWidth="9.109375" defaultRowHeight="14.4" x14ac:dyDescent="0.3"/>
  <cols>
    <col min="1" max="1" width="2.88671875" style="1" customWidth="1"/>
    <col min="2" max="2" width="12.88671875" style="1" customWidth="1"/>
    <col min="3" max="3" width="10.6640625" style="1" hidden="1" customWidth="1"/>
    <col min="4" max="4" width="32.88671875" style="1" customWidth="1"/>
    <col min="5" max="5" width="6.6640625" style="1" bestFit="1" customWidth="1"/>
    <col min="6" max="6" width="13.21875" style="1" customWidth="1"/>
    <col min="7" max="7" width="13" style="1" bestFit="1" customWidth="1"/>
    <col min="8" max="8" width="12.33203125" style="1" customWidth="1"/>
    <col min="9" max="9" width="13.44140625" style="1" customWidth="1"/>
    <col min="10" max="10" width="1.6640625" style="1" customWidth="1"/>
    <col min="11" max="11" width="11.6640625" style="1" customWidth="1"/>
    <col min="12" max="12" width="13.44140625" style="1" customWidth="1"/>
    <col min="13" max="13" width="15.109375" style="1" customWidth="1"/>
    <col min="14" max="14" width="18.33203125" style="1" customWidth="1"/>
    <col min="15" max="15" width="12" style="1" bestFit="1" customWidth="1"/>
    <col min="16" max="16384" width="9.109375" style="1"/>
  </cols>
  <sheetData>
    <row r="1" spans="2:15" ht="18" hidden="1" customHeight="1" thickBot="1" x14ac:dyDescent="0.35"/>
    <row r="2" spans="2:15" ht="18" customHeight="1" x14ac:dyDescent="0.3">
      <c r="B2" s="69" t="s">
        <v>34</v>
      </c>
      <c r="C2" s="70"/>
      <c r="D2" s="70"/>
      <c r="E2" s="70"/>
      <c r="F2" s="70"/>
      <c r="G2" s="70"/>
      <c r="H2" s="70"/>
      <c r="I2" s="70"/>
      <c r="J2" s="70"/>
      <c r="K2" s="70"/>
      <c r="L2" s="70"/>
      <c r="M2" s="70"/>
      <c r="N2" s="71"/>
    </row>
    <row r="3" spans="2:15" ht="18" customHeight="1" x14ac:dyDescent="0.3">
      <c r="B3" s="72"/>
      <c r="C3" s="73"/>
      <c r="D3" s="73"/>
      <c r="E3" s="73"/>
      <c r="F3" s="73"/>
      <c r="G3" s="73"/>
      <c r="H3" s="73"/>
      <c r="I3" s="73"/>
      <c r="J3" s="73"/>
      <c r="K3" s="73"/>
      <c r="L3" s="73"/>
      <c r="M3" s="73"/>
      <c r="N3" s="74"/>
    </row>
    <row r="4" spans="2:15" ht="18" customHeight="1" x14ac:dyDescent="0.3">
      <c r="B4" s="72"/>
      <c r="C4" s="73"/>
      <c r="D4" s="73"/>
      <c r="E4" s="73"/>
      <c r="F4" s="73"/>
      <c r="G4" s="73"/>
      <c r="H4" s="73"/>
      <c r="I4" s="73"/>
      <c r="J4" s="73"/>
      <c r="K4" s="73"/>
      <c r="L4" s="73"/>
      <c r="M4" s="73"/>
      <c r="N4" s="74"/>
    </row>
    <row r="5" spans="2:15" ht="18" customHeight="1" thickBot="1" x14ac:dyDescent="0.35">
      <c r="B5" s="75"/>
      <c r="C5" s="76"/>
      <c r="D5" s="76"/>
      <c r="E5" s="76"/>
      <c r="F5" s="76"/>
      <c r="G5" s="76"/>
      <c r="H5" s="76"/>
      <c r="I5" s="76"/>
      <c r="J5" s="76"/>
      <c r="K5" s="76"/>
      <c r="L5" s="76"/>
      <c r="M5" s="76"/>
      <c r="N5" s="77"/>
    </row>
    <row r="6" spans="2:15" ht="18" customHeight="1" thickBot="1" x14ac:dyDescent="0.35">
      <c r="B6" s="116" t="s">
        <v>49</v>
      </c>
      <c r="C6" s="115"/>
      <c r="D6" s="115"/>
      <c r="E6" s="115"/>
      <c r="F6" s="115"/>
      <c r="G6" s="115"/>
      <c r="H6" s="115"/>
      <c r="I6" s="115"/>
      <c r="J6" s="115"/>
      <c r="K6" s="115"/>
      <c r="L6" s="115"/>
      <c r="M6" s="115"/>
      <c r="N6" s="115"/>
    </row>
    <row r="7" spans="2:15" ht="48.6" thickBot="1" x14ac:dyDescent="0.35">
      <c r="B7" s="2"/>
      <c r="C7" s="3" t="s">
        <v>0</v>
      </c>
      <c r="D7" s="4" t="s">
        <v>1</v>
      </c>
      <c r="E7" s="4" t="s">
        <v>2</v>
      </c>
      <c r="F7" s="5" t="s">
        <v>48</v>
      </c>
      <c r="G7" s="6" t="s">
        <v>16</v>
      </c>
      <c r="H7" s="7" t="s">
        <v>32</v>
      </c>
      <c r="I7" s="8" t="s">
        <v>17</v>
      </c>
      <c r="J7" s="9"/>
      <c r="K7" s="10" t="s">
        <v>12</v>
      </c>
      <c r="L7" s="11" t="s">
        <v>18</v>
      </c>
      <c r="M7" s="12" t="s">
        <v>32</v>
      </c>
      <c r="N7" s="12" t="s">
        <v>19</v>
      </c>
    </row>
    <row r="8" spans="2:15" ht="15" thickBot="1" x14ac:dyDescent="0.35">
      <c r="B8" s="78" t="s">
        <v>3</v>
      </c>
      <c r="C8" s="13">
        <v>5040800004</v>
      </c>
      <c r="D8" s="13" t="s">
        <v>4</v>
      </c>
      <c r="E8" s="14">
        <v>1500</v>
      </c>
      <c r="F8" s="15">
        <v>8.8000000000000007</v>
      </c>
      <c r="G8" s="16">
        <f t="shared" ref="G8:G29" si="0">E8*F8</f>
        <v>13200.000000000002</v>
      </c>
      <c r="H8" s="17">
        <v>10</v>
      </c>
      <c r="I8" s="16">
        <f>G8*1.1</f>
        <v>14520.000000000004</v>
      </c>
      <c r="J8" s="18"/>
      <c r="K8" s="100">
        <v>0</v>
      </c>
      <c r="L8" s="16">
        <f t="shared" ref="L8:L29" si="1">E8*K8</f>
        <v>0</v>
      </c>
      <c r="M8" s="17">
        <v>10</v>
      </c>
      <c r="N8" s="19">
        <f t="shared" ref="N8:N29" si="2">L8*((M8/100)+1)</f>
        <v>0</v>
      </c>
      <c r="O8" s="20"/>
    </row>
    <row r="9" spans="2:15" ht="15" thickBot="1" x14ac:dyDescent="0.35">
      <c r="B9" s="80"/>
      <c r="C9" s="21">
        <v>5040800006</v>
      </c>
      <c r="D9" s="22" t="s">
        <v>5</v>
      </c>
      <c r="E9" s="23">
        <v>1600</v>
      </c>
      <c r="F9" s="24">
        <v>13.2</v>
      </c>
      <c r="G9" s="25">
        <f t="shared" si="0"/>
        <v>21120</v>
      </c>
      <c r="H9" s="26">
        <v>10</v>
      </c>
      <c r="I9" s="16">
        <f t="shared" ref="I9:I29" si="3">G9*1.1</f>
        <v>23232.000000000004</v>
      </c>
      <c r="J9" s="18"/>
      <c r="K9" s="100">
        <v>0</v>
      </c>
      <c r="L9" s="25">
        <f t="shared" si="1"/>
        <v>0</v>
      </c>
      <c r="M9" s="26">
        <v>10</v>
      </c>
      <c r="N9" s="27">
        <f t="shared" si="2"/>
        <v>0</v>
      </c>
    </row>
    <row r="10" spans="2:15" ht="15" thickBot="1" x14ac:dyDescent="0.35">
      <c r="B10" s="81" t="s">
        <v>21</v>
      </c>
      <c r="C10" s="28">
        <v>5040800013</v>
      </c>
      <c r="D10" s="13" t="s">
        <v>14</v>
      </c>
      <c r="E10" s="14">
        <v>20</v>
      </c>
      <c r="F10" s="15">
        <v>1.81</v>
      </c>
      <c r="G10" s="16">
        <f t="shared" si="0"/>
        <v>36.200000000000003</v>
      </c>
      <c r="H10" s="17">
        <v>10</v>
      </c>
      <c r="I10" s="16">
        <f t="shared" si="3"/>
        <v>39.820000000000007</v>
      </c>
      <c r="J10" s="18"/>
      <c r="K10" s="100">
        <v>0</v>
      </c>
      <c r="L10" s="16">
        <f t="shared" si="1"/>
        <v>0</v>
      </c>
      <c r="M10" s="17">
        <v>10</v>
      </c>
      <c r="N10" s="19">
        <f t="shared" si="2"/>
        <v>0</v>
      </c>
    </row>
    <row r="11" spans="2:15" ht="15" thickBot="1" x14ac:dyDescent="0.35">
      <c r="B11" s="82"/>
      <c r="C11" s="29">
        <v>5040800008</v>
      </c>
      <c r="D11" s="29" t="s">
        <v>6</v>
      </c>
      <c r="E11" s="30">
        <v>5100</v>
      </c>
      <c r="F11" s="31">
        <v>1.26</v>
      </c>
      <c r="G11" s="32">
        <f t="shared" si="0"/>
        <v>6426</v>
      </c>
      <c r="H11" s="33">
        <v>10</v>
      </c>
      <c r="I11" s="16">
        <f t="shared" si="3"/>
        <v>7068.6</v>
      </c>
      <c r="J11" s="18"/>
      <c r="K11" s="100">
        <v>0</v>
      </c>
      <c r="L11" s="32">
        <f t="shared" si="1"/>
        <v>0</v>
      </c>
      <c r="M11" s="33">
        <v>10</v>
      </c>
      <c r="N11" s="34">
        <f t="shared" si="2"/>
        <v>0</v>
      </c>
    </row>
    <row r="12" spans="2:15" ht="15" thickBot="1" x14ac:dyDescent="0.35">
      <c r="B12" s="82"/>
      <c r="C12" s="29">
        <v>5040800001</v>
      </c>
      <c r="D12" s="29" t="s">
        <v>7</v>
      </c>
      <c r="E12" s="30">
        <v>370</v>
      </c>
      <c r="F12" s="31">
        <v>3.19</v>
      </c>
      <c r="G12" s="32">
        <f t="shared" si="0"/>
        <v>1180.3</v>
      </c>
      <c r="H12" s="33">
        <v>10</v>
      </c>
      <c r="I12" s="16">
        <f t="shared" si="3"/>
        <v>1298.3300000000002</v>
      </c>
      <c r="J12" s="18"/>
      <c r="K12" s="100">
        <v>0</v>
      </c>
      <c r="L12" s="32">
        <f t="shared" si="1"/>
        <v>0</v>
      </c>
      <c r="M12" s="33">
        <v>10</v>
      </c>
      <c r="N12" s="34">
        <f t="shared" si="2"/>
        <v>0</v>
      </c>
    </row>
    <row r="13" spans="2:15" ht="15" thickBot="1" x14ac:dyDescent="0.35">
      <c r="B13" s="82"/>
      <c r="C13" s="29">
        <v>5040800011</v>
      </c>
      <c r="D13" s="29" t="s">
        <v>22</v>
      </c>
      <c r="E13" s="30">
        <v>1100</v>
      </c>
      <c r="F13" s="31">
        <v>2.88</v>
      </c>
      <c r="G13" s="32">
        <f t="shared" si="0"/>
        <v>3168</v>
      </c>
      <c r="H13" s="33">
        <v>10</v>
      </c>
      <c r="I13" s="16">
        <f t="shared" si="3"/>
        <v>3484.8</v>
      </c>
      <c r="J13" s="18"/>
      <c r="K13" s="100">
        <v>0</v>
      </c>
      <c r="L13" s="32">
        <f t="shared" si="1"/>
        <v>0</v>
      </c>
      <c r="M13" s="33">
        <v>10</v>
      </c>
      <c r="N13" s="34">
        <f t="shared" si="2"/>
        <v>0</v>
      </c>
    </row>
    <row r="14" spans="2:15" ht="15" thickBot="1" x14ac:dyDescent="0.35">
      <c r="B14" s="82"/>
      <c r="C14" s="22">
        <v>5040800002</v>
      </c>
      <c r="D14" s="22" t="s">
        <v>23</v>
      </c>
      <c r="E14" s="23">
        <v>120</v>
      </c>
      <c r="F14" s="24">
        <v>13.75</v>
      </c>
      <c r="G14" s="25">
        <f t="shared" si="0"/>
        <v>1650</v>
      </c>
      <c r="H14" s="26">
        <v>10</v>
      </c>
      <c r="I14" s="35">
        <f t="shared" si="3"/>
        <v>1815.0000000000002</v>
      </c>
      <c r="J14" s="18"/>
      <c r="K14" s="100">
        <v>0</v>
      </c>
      <c r="L14" s="25">
        <f t="shared" si="1"/>
        <v>0</v>
      </c>
      <c r="M14" s="26">
        <v>10</v>
      </c>
      <c r="N14" s="27">
        <f t="shared" si="2"/>
        <v>0</v>
      </c>
    </row>
    <row r="15" spans="2:15" ht="15" thickBot="1" x14ac:dyDescent="0.35">
      <c r="B15" s="78" t="s">
        <v>9</v>
      </c>
      <c r="C15" s="13">
        <v>5040800015</v>
      </c>
      <c r="D15" s="13" t="s">
        <v>15</v>
      </c>
      <c r="E15" s="14">
        <v>75</v>
      </c>
      <c r="F15" s="15">
        <v>9.3800000000000008</v>
      </c>
      <c r="G15" s="16">
        <f t="shared" si="0"/>
        <v>703.50000000000011</v>
      </c>
      <c r="H15" s="17">
        <v>10</v>
      </c>
      <c r="I15" s="16">
        <f t="shared" si="3"/>
        <v>773.85000000000014</v>
      </c>
      <c r="J15" s="36"/>
      <c r="K15" s="100">
        <v>0</v>
      </c>
      <c r="L15" s="16">
        <f t="shared" si="1"/>
        <v>0</v>
      </c>
      <c r="M15" s="17">
        <v>10</v>
      </c>
      <c r="N15" s="19">
        <f t="shared" si="2"/>
        <v>0</v>
      </c>
    </row>
    <row r="16" spans="2:15" ht="15" thickBot="1" x14ac:dyDescent="0.35">
      <c r="B16" s="79"/>
      <c r="C16" s="28"/>
      <c r="D16" s="28" t="s">
        <v>8</v>
      </c>
      <c r="E16" s="37">
        <v>10</v>
      </c>
      <c r="F16" s="38">
        <v>11.88</v>
      </c>
      <c r="G16" s="39">
        <f t="shared" si="0"/>
        <v>118.80000000000001</v>
      </c>
      <c r="H16" s="40">
        <v>10</v>
      </c>
      <c r="I16" s="16">
        <f t="shared" ref="I16" si="4">G16*1.1</f>
        <v>130.68000000000004</v>
      </c>
      <c r="J16" s="18"/>
      <c r="K16" s="100">
        <v>0</v>
      </c>
      <c r="L16" s="39">
        <f t="shared" si="1"/>
        <v>0</v>
      </c>
      <c r="M16" s="40">
        <v>10</v>
      </c>
      <c r="N16" s="41">
        <f t="shared" si="2"/>
        <v>0</v>
      </c>
    </row>
    <row r="17" spans="2:14" ht="15" thickBot="1" x14ac:dyDescent="0.35">
      <c r="B17" s="79"/>
      <c r="C17" s="29">
        <v>5040800005</v>
      </c>
      <c r="D17" s="29" t="s">
        <v>4</v>
      </c>
      <c r="E17" s="30">
        <v>450</v>
      </c>
      <c r="F17" s="31">
        <v>16</v>
      </c>
      <c r="G17" s="32">
        <f t="shared" si="0"/>
        <v>7200</v>
      </c>
      <c r="H17" s="33">
        <v>10</v>
      </c>
      <c r="I17" s="16">
        <f t="shared" si="3"/>
        <v>7920.0000000000009</v>
      </c>
      <c r="J17" s="18"/>
      <c r="K17" s="100">
        <v>0</v>
      </c>
      <c r="L17" s="32">
        <f t="shared" si="1"/>
        <v>0</v>
      </c>
      <c r="M17" s="33">
        <v>10</v>
      </c>
      <c r="N17" s="34">
        <f t="shared" si="2"/>
        <v>0</v>
      </c>
    </row>
    <row r="18" spans="2:14" ht="15" thickBot="1" x14ac:dyDescent="0.35">
      <c r="B18" s="79"/>
      <c r="C18" s="29">
        <v>5040800007</v>
      </c>
      <c r="D18" s="29" t="s">
        <v>5</v>
      </c>
      <c r="E18" s="30">
        <v>160</v>
      </c>
      <c r="F18" s="31">
        <v>21.38</v>
      </c>
      <c r="G18" s="32">
        <f t="shared" si="0"/>
        <v>3420.7999999999997</v>
      </c>
      <c r="H18" s="33">
        <v>10</v>
      </c>
      <c r="I18" s="16">
        <f t="shared" si="3"/>
        <v>3762.88</v>
      </c>
      <c r="J18" s="18"/>
      <c r="K18" s="100">
        <v>0</v>
      </c>
      <c r="L18" s="32">
        <f t="shared" si="1"/>
        <v>0</v>
      </c>
      <c r="M18" s="33">
        <v>10</v>
      </c>
      <c r="N18" s="34">
        <f t="shared" si="2"/>
        <v>0</v>
      </c>
    </row>
    <row r="19" spans="2:14" ht="15" thickBot="1" x14ac:dyDescent="0.35">
      <c r="B19" s="79"/>
      <c r="C19" s="29">
        <v>5040800003</v>
      </c>
      <c r="D19" s="29" t="s">
        <v>20</v>
      </c>
      <c r="E19" s="30">
        <v>900</v>
      </c>
      <c r="F19" s="31">
        <v>10.4</v>
      </c>
      <c r="G19" s="32">
        <f t="shared" si="0"/>
        <v>9360</v>
      </c>
      <c r="H19" s="33">
        <v>21</v>
      </c>
      <c r="I19" s="16">
        <f>G19*1.21</f>
        <v>11325.6</v>
      </c>
      <c r="J19" s="18"/>
      <c r="K19" s="100">
        <v>0</v>
      </c>
      <c r="L19" s="32">
        <f t="shared" si="1"/>
        <v>0</v>
      </c>
      <c r="M19" s="33">
        <v>21</v>
      </c>
      <c r="N19" s="34">
        <f t="shared" si="2"/>
        <v>0</v>
      </c>
    </row>
    <row r="20" spans="2:14" ht="15" thickBot="1" x14ac:dyDescent="0.35">
      <c r="B20" s="79"/>
      <c r="C20" s="29">
        <v>5040800009</v>
      </c>
      <c r="D20" s="29" t="s">
        <v>10</v>
      </c>
      <c r="E20" s="30">
        <v>8500</v>
      </c>
      <c r="F20" s="31">
        <v>0.99</v>
      </c>
      <c r="G20" s="32">
        <f t="shared" si="0"/>
        <v>8415</v>
      </c>
      <c r="H20" s="33">
        <v>10</v>
      </c>
      <c r="I20" s="16">
        <f t="shared" si="3"/>
        <v>9256.5</v>
      </c>
      <c r="J20" s="18"/>
      <c r="K20" s="100">
        <v>0</v>
      </c>
      <c r="L20" s="32">
        <f t="shared" si="1"/>
        <v>0</v>
      </c>
      <c r="M20" s="33">
        <v>10</v>
      </c>
      <c r="N20" s="34">
        <f t="shared" si="2"/>
        <v>0</v>
      </c>
    </row>
    <row r="21" spans="2:14" ht="15" thickBot="1" x14ac:dyDescent="0.35">
      <c r="B21" s="79"/>
      <c r="C21" s="22"/>
      <c r="D21" s="22" t="s">
        <v>24</v>
      </c>
      <c r="E21" s="23">
        <v>10</v>
      </c>
      <c r="F21" s="24">
        <v>23.5</v>
      </c>
      <c r="G21" s="32">
        <f t="shared" si="0"/>
        <v>235</v>
      </c>
      <c r="H21" s="26">
        <v>10</v>
      </c>
      <c r="I21" s="16">
        <f t="shared" si="3"/>
        <v>258.5</v>
      </c>
      <c r="J21" s="18"/>
      <c r="K21" s="100">
        <v>0</v>
      </c>
      <c r="L21" s="32">
        <f t="shared" si="1"/>
        <v>0</v>
      </c>
      <c r="M21" s="26">
        <v>10</v>
      </c>
      <c r="N21" s="27">
        <f t="shared" si="2"/>
        <v>0</v>
      </c>
    </row>
    <row r="22" spans="2:14" ht="15" thickBot="1" x14ac:dyDescent="0.35">
      <c r="B22" s="79"/>
      <c r="C22" s="22"/>
      <c r="D22" s="22" t="s">
        <v>30</v>
      </c>
      <c r="E22" s="23">
        <v>250</v>
      </c>
      <c r="F22" s="24">
        <v>1.73</v>
      </c>
      <c r="G22" s="32">
        <f t="shared" si="0"/>
        <v>432.5</v>
      </c>
      <c r="H22" s="26">
        <v>10</v>
      </c>
      <c r="I22" s="16">
        <f t="shared" si="3"/>
        <v>475.75000000000006</v>
      </c>
      <c r="J22" s="18"/>
      <c r="K22" s="100">
        <v>0</v>
      </c>
      <c r="L22" s="32">
        <f t="shared" si="1"/>
        <v>0</v>
      </c>
      <c r="M22" s="26">
        <v>10</v>
      </c>
      <c r="N22" s="27">
        <f t="shared" si="2"/>
        <v>0</v>
      </c>
    </row>
    <row r="23" spans="2:14" ht="15" thickBot="1" x14ac:dyDescent="0.35">
      <c r="B23" s="79"/>
      <c r="C23" s="22"/>
      <c r="D23" s="29" t="s">
        <v>25</v>
      </c>
      <c r="E23" s="23">
        <v>30</v>
      </c>
      <c r="F23" s="24">
        <v>0.77</v>
      </c>
      <c r="G23" s="32">
        <f t="shared" si="0"/>
        <v>23.1</v>
      </c>
      <c r="H23" s="33">
        <v>10</v>
      </c>
      <c r="I23" s="16">
        <f t="shared" si="3"/>
        <v>25.410000000000004</v>
      </c>
      <c r="J23" s="18"/>
      <c r="K23" s="100">
        <v>0</v>
      </c>
      <c r="L23" s="32">
        <f t="shared" si="1"/>
        <v>0</v>
      </c>
      <c r="M23" s="33">
        <v>10</v>
      </c>
      <c r="N23" s="27">
        <f t="shared" si="2"/>
        <v>0</v>
      </c>
    </row>
    <row r="24" spans="2:14" ht="15" thickBot="1" x14ac:dyDescent="0.35">
      <c r="B24" s="79"/>
      <c r="C24" s="22"/>
      <c r="D24" s="22" t="s">
        <v>26</v>
      </c>
      <c r="E24" s="23">
        <v>175</v>
      </c>
      <c r="F24" s="24">
        <v>0.7</v>
      </c>
      <c r="G24" s="32">
        <f t="shared" si="0"/>
        <v>122.49999999999999</v>
      </c>
      <c r="H24" s="26">
        <v>10</v>
      </c>
      <c r="I24" s="16">
        <f>G24*1.1</f>
        <v>134.75</v>
      </c>
      <c r="J24" s="18"/>
      <c r="K24" s="100">
        <v>0</v>
      </c>
      <c r="L24" s="32">
        <f t="shared" si="1"/>
        <v>0</v>
      </c>
      <c r="M24" s="26">
        <v>10</v>
      </c>
      <c r="N24" s="27">
        <f t="shared" si="2"/>
        <v>0</v>
      </c>
    </row>
    <row r="25" spans="2:14" ht="15" thickBot="1" x14ac:dyDescent="0.35">
      <c r="B25" s="79"/>
      <c r="C25" s="22"/>
      <c r="D25" s="22" t="s">
        <v>31</v>
      </c>
      <c r="E25" s="23">
        <v>400</v>
      </c>
      <c r="F25" s="24">
        <v>5.6</v>
      </c>
      <c r="G25" s="32">
        <f t="shared" si="0"/>
        <v>2240</v>
      </c>
      <c r="H25" s="26">
        <v>10</v>
      </c>
      <c r="I25" s="16">
        <f t="shared" si="3"/>
        <v>2464</v>
      </c>
      <c r="J25" s="18"/>
      <c r="K25" s="100">
        <v>0</v>
      </c>
      <c r="L25" s="32">
        <f t="shared" si="1"/>
        <v>0</v>
      </c>
      <c r="M25" s="26">
        <v>10</v>
      </c>
      <c r="N25" s="27">
        <f t="shared" si="2"/>
        <v>0</v>
      </c>
    </row>
    <row r="26" spans="2:14" ht="15" thickBot="1" x14ac:dyDescent="0.35">
      <c r="B26" s="79"/>
      <c r="C26" s="22"/>
      <c r="D26" s="22" t="s">
        <v>27</v>
      </c>
      <c r="E26" s="23">
        <v>10</v>
      </c>
      <c r="F26" s="24">
        <v>3.98</v>
      </c>
      <c r="G26" s="32">
        <f t="shared" si="0"/>
        <v>39.799999999999997</v>
      </c>
      <c r="H26" s="33">
        <v>21</v>
      </c>
      <c r="I26" s="16">
        <f>G26*1.21</f>
        <v>48.157999999999994</v>
      </c>
      <c r="J26" s="18"/>
      <c r="K26" s="100">
        <v>0</v>
      </c>
      <c r="L26" s="32">
        <f t="shared" si="1"/>
        <v>0</v>
      </c>
      <c r="M26" s="33">
        <v>21</v>
      </c>
      <c r="N26" s="27">
        <f t="shared" si="2"/>
        <v>0</v>
      </c>
    </row>
    <row r="27" spans="2:14" ht="15" thickBot="1" x14ac:dyDescent="0.35">
      <c r="B27" s="79"/>
      <c r="C27" s="22"/>
      <c r="D27" s="22" t="s">
        <v>28</v>
      </c>
      <c r="E27" s="23">
        <v>30</v>
      </c>
      <c r="F27" s="24">
        <v>2.1</v>
      </c>
      <c r="G27" s="32">
        <f t="shared" si="0"/>
        <v>63</v>
      </c>
      <c r="H27" s="26">
        <v>21</v>
      </c>
      <c r="I27" s="16">
        <f>G27*1.21</f>
        <v>76.23</v>
      </c>
      <c r="J27" s="18"/>
      <c r="K27" s="100">
        <v>0</v>
      </c>
      <c r="L27" s="32">
        <f t="shared" si="1"/>
        <v>0</v>
      </c>
      <c r="M27" s="26">
        <v>21</v>
      </c>
      <c r="N27" s="27">
        <f t="shared" si="2"/>
        <v>0</v>
      </c>
    </row>
    <row r="28" spans="2:14" ht="15" thickBot="1" x14ac:dyDescent="0.35">
      <c r="B28" s="80"/>
      <c r="C28" s="21"/>
      <c r="D28" s="21" t="s">
        <v>29</v>
      </c>
      <c r="E28" s="42">
        <v>170</v>
      </c>
      <c r="F28" s="43">
        <v>1.1499999999999999</v>
      </c>
      <c r="G28" s="44">
        <f t="shared" si="0"/>
        <v>195.49999999999997</v>
      </c>
      <c r="H28" s="45">
        <v>21</v>
      </c>
      <c r="I28" s="16">
        <f>G28*1.21</f>
        <v>236.55499999999995</v>
      </c>
      <c r="J28" s="46"/>
      <c r="K28" s="100">
        <v>0</v>
      </c>
      <c r="L28" s="44">
        <f t="shared" si="1"/>
        <v>0</v>
      </c>
      <c r="M28" s="45">
        <v>21</v>
      </c>
      <c r="N28" s="47">
        <f t="shared" si="2"/>
        <v>0</v>
      </c>
    </row>
    <row r="29" spans="2:14" ht="15" thickBot="1" x14ac:dyDescent="0.35">
      <c r="B29" s="48"/>
      <c r="C29" s="49">
        <v>1089900109</v>
      </c>
      <c r="D29" s="49" t="s">
        <v>11</v>
      </c>
      <c r="E29" s="50">
        <v>300</v>
      </c>
      <c r="F29" s="51">
        <v>19</v>
      </c>
      <c r="G29" s="52">
        <f t="shared" si="0"/>
        <v>5700</v>
      </c>
      <c r="H29" s="53">
        <v>10</v>
      </c>
      <c r="I29" s="54">
        <f t="shared" si="3"/>
        <v>6270.0000000000009</v>
      </c>
      <c r="J29" s="18"/>
      <c r="K29" s="100">
        <v>0</v>
      </c>
      <c r="L29" s="52">
        <f t="shared" si="1"/>
        <v>0</v>
      </c>
      <c r="M29" s="53">
        <v>10</v>
      </c>
      <c r="N29" s="55">
        <f t="shared" si="2"/>
        <v>0</v>
      </c>
    </row>
    <row r="30" spans="2:14" s="56" customFormat="1" ht="15" thickBot="1" x14ac:dyDescent="0.35">
      <c r="E30" s="57">
        <f>SUM(E8:E29)</f>
        <v>21280</v>
      </c>
      <c r="G30" s="58">
        <f>SUM(G8:G29)</f>
        <v>85050.000000000015</v>
      </c>
      <c r="I30" s="58">
        <f>SUM(I8:I29)</f>
        <v>94617.413</v>
      </c>
      <c r="J30" s="59"/>
      <c r="L30" s="58">
        <f>SUM(L8:L29)</f>
        <v>0</v>
      </c>
      <c r="N30" s="58">
        <f>SUM(N8:N29)</f>
        <v>0</v>
      </c>
    </row>
    <row r="31" spans="2:14" s="56" customFormat="1" ht="15.75" customHeight="1" x14ac:dyDescent="0.3">
      <c r="E31" s="60"/>
      <c r="F31" s="60"/>
      <c r="G31" s="59"/>
      <c r="I31" s="59"/>
      <c r="J31" s="59"/>
      <c r="K31" s="61"/>
      <c r="L31" s="59"/>
      <c r="N31" s="59"/>
    </row>
    <row r="32" spans="2:14" s="56" customFormat="1" ht="46.5" hidden="1" customHeight="1" x14ac:dyDescent="0.3">
      <c r="E32" s="62"/>
      <c r="G32" s="59"/>
      <c r="I32" s="59"/>
      <c r="J32" s="59"/>
      <c r="L32" s="59"/>
      <c r="N32" s="63"/>
    </row>
    <row r="34" spans="4:14" ht="27.6" customHeight="1" x14ac:dyDescent="0.3">
      <c r="D34" s="95" t="s">
        <v>33</v>
      </c>
      <c r="E34" s="96"/>
      <c r="F34" s="64" t="s">
        <v>38</v>
      </c>
      <c r="G34" s="64" t="s">
        <v>36</v>
      </c>
      <c r="K34" s="83" t="s">
        <v>37</v>
      </c>
      <c r="L34" s="83"/>
      <c r="M34" s="65" t="s">
        <v>38</v>
      </c>
      <c r="N34" s="65" t="s">
        <v>36</v>
      </c>
    </row>
    <row r="35" spans="4:14" ht="35.4" customHeight="1" x14ac:dyDescent="0.3">
      <c r="D35" s="92" t="s">
        <v>35</v>
      </c>
      <c r="E35" s="93"/>
      <c r="F35" s="66">
        <f>G30*2</f>
        <v>170100.00000000003</v>
      </c>
      <c r="G35" s="67">
        <f>I30*2</f>
        <v>189234.826</v>
      </c>
      <c r="K35" s="84" t="s">
        <v>35</v>
      </c>
      <c r="L35" s="85"/>
      <c r="M35" s="68">
        <f>L30*2</f>
        <v>0</v>
      </c>
      <c r="N35" s="68">
        <f>N30*2</f>
        <v>0</v>
      </c>
    </row>
    <row r="36" spans="4:14" x14ac:dyDescent="0.3">
      <c r="D36" s="94"/>
      <c r="E36" s="94"/>
    </row>
    <row r="37" spans="4:14" ht="15" thickBot="1" x14ac:dyDescent="0.35"/>
    <row r="38" spans="4:14" ht="15" thickBot="1" x14ac:dyDescent="0.35">
      <c r="D38" s="101" t="s">
        <v>39</v>
      </c>
      <c r="E38" s="102"/>
      <c r="F38" s="107"/>
      <c r="G38" s="107"/>
      <c r="H38" s="108"/>
      <c r="I38" s="86" t="s">
        <v>46</v>
      </c>
      <c r="J38" s="87"/>
      <c r="K38" s="87"/>
      <c r="L38" s="87"/>
      <c r="M38" s="87"/>
      <c r="N38" s="88"/>
    </row>
    <row r="39" spans="4:14" ht="15" thickBot="1" x14ac:dyDescent="0.35">
      <c r="D39" s="101" t="s">
        <v>40</v>
      </c>
      <c r="E39" s="102"/>
      <c r="F39" s="109"/>
      <c r="G39" s="109"/>
      <c r="H39" s="110"/>
      <c r="I39" s="89"/>
      <c r="J39" s="90"/>
      <c r="K39" s="90"/>
      <c r="L39" s="90"/>
      <c r="M39" s="90"/>
      <c r="N39" s="91"/>
    </row>
    <row r="40" spans="4:14" ht="15" customHeight="1" thickBot="1" x14ac:dyDescent="0.35">
      <c r="D40" s="103" t="s">
        <v>41</v>
      </c>
      <c r="E40" s="104"/>
      <c r="F40" s="111"/>
      <c r="G40" s="111"/>
      <c r="H40" s="112"/>
      <c r="I40" s="89"/>
      <c r="J40" s="90"/>
      <c r="K40" s="90"/>
      <c r="L40" s="90"/>
      <c r="M40" s="90"/>
      <c r="N40" s="91"/>
    </row>
    <row r="41" spans="4:14" ht="15" thickBot="1" x14ac:dyDescent="0.35">
      <c r="D41" s="101" t="s">
        <v>42</v>
      </c>
      <c r="E41" s="102"/>
      <c r="F41" s="111"/>
      <c r="G41" s="111"/>
      <c r="H41" s="112"/>
      <c r="I41" s="89"/>
      <c r="J41" s="90"/>
      <c r="K41" s="90"/>
      <c r="L41" s="90"/>
      <c r="M41" s="90"/>
      <c r="N41" s="91"/>
    </row>
    <row r="42" spans="4:14" ht="15" customHeight="1" thickBot="1" x14ac:dyDescent="0.35">
      <c r="D42" s="103" t="s">
        <v>43</v>
      </c>
      <c r="E42" s="104"/>
      <c r="F42" s="111"/>
      <c r="G42" s="111"/>
      <c r="H42" s="112"/>
      <c r="I42" s="89"/>
      <c r="J42" s="90"/>
      <c r="K42" s="90"/>
      <c r="L42" s="90"/>
      <c r="M42" s="90"/>
      <c r="N42" s="91"/>
    </row>
    <row r="43" spans="4:14" ht="15" thickBot="1" x14ac:dyDescent="0.35">
      <c r="D43" s="101" t="s">
        <v>44</v>
      </c>
      <c r="E43" s="102"/>
      <c r="F43" s="111"/>
      <c r="G43" s="111"/>
      <c r="H43" s="112"/>
      <c r="I43" s="89"/>
      <c r="J43" s="90"/>
      <c r="K43" s="90"/>
      <c r="L43" s="90"/>
      <c r="M43" s="90"/>
      <c r="N43" s="91"/>
    </row>
    <row r="44" spans="4:14" ht="15" thickBot="1" x14ac:dyDescent="0.35">
      <c r="D44" s="101" t="s">
        <v>45</v>
      </c>
      <c r="E44" s="102"/>
      <c r="F44" s="109"/>
      <c r="G44" s="109"/>
      <c r="H44" s="110"/>
      <c r="I44" s="89"/>
      <c r="J44" s="90"/>
      <c r="K44" s="90"/>
      <c r="L44" s="90"/>
      <c r="M44" s="90"/>
      <c r="N44" s="91"/>
    </row>
    <row r="45" spans="4:14" ht="20.399999999999999" customHeight="1" thickBot="1" x14ac:dyDescent="0.35">
      <c r="D45" s="105" t="s">
        <v>13</v>
      </c>
      <c r="E45" s="106"/>
      <c r="F45" s="113"/>
      <c r="G45" s="113"/>
      <c r="H45" s="114"/>
      <c r="I45" s="89"/>
      <c r="J45" s="90"/>
      <c r="K45" s="90"/>
      <c r="L45" s="90"/>
      <c r="M45" s="90"/>
      <c r="N45" s="91"/>
    </row>
    <row r="46" spans="4:14" x14ac:dyDescent="0.3">
      <c r="D46" s="86" t="s">
        <v>47</v>
      </c>
      <c r="E46" s="87"/>
      <c r="F46" s="87"/>
      <c r="G46" s="87"/>
      <c r="H46" s="87"/>
      <c r="I46" s="87"/>
      <c r="J46" s="87"/>
      <c r="K46" s="87"/>
      <c r="L46" s="87"/>
      <c r="M46" s="87"/>
      <c r="N46" s="88"/>
    </row>
    <row r="47" spans="4:14" x14ac:dyDescent="0.3">
      <c r="D47" s="89"/>
      <c r="E47" s="90"/>
      <c r="F47" s="90"/>
      <c r="G47" s="90"/>
      <c r="H47" s="90"/>
      <c r="I47" s="90"/>
      <c r="J47" s="90"/>
      <c r="K47" s="90"/>
      <c r="L47" s="90"/>
      <c r="M47" s="90"/>
      <c r="N47" s="91"/>
    </row>
    <row r="48" spans="4:14" x14ac:dyDescent="0.3">
      <c r="D48" s="89"/>
      <c r="E48" s="90"/>
      <c r="F48" s="90"/>
      <c r="G48" s="90"/>
      <c r="H48" s="90"/>
      <c r="I48" s="90"/>
      <c r="J48" s="90"/>
      <c r="K48" s="90"/>
      <c r="L48" s="90"/>
      <c r="M48" s="90"/>
      <c r="N48" s="91"/>
    </row>
    <row r="49" spans="4:14" x14ac:dyDescent="0.3">
      <c r="D49" s="89"/>
      <c r="E49" s="90"/>
      <c r="F49" s="90"/>
      <c r="G49" s="90"/>
      <c r="H49" s="90"/>
      <c r="I49" s="90"/>
      <c r="J49" s="90"/>
      <c r="K49" s="90"/>
      <c r="L49" s="90"/>
      <c r="M49" s="90"/>
      <c r="N49" s="91"/>
    </row>
    <row r="50" spans="4:14" ht="52.2" customHeight="1" thickBot="1" x14ac:dyDescent="0.35">
      <c r="D50" s="97"/>
      <c r="E50" s="98"/>
      <c r="F50" s="98"/>
      <c r="G50" s="98"/>
      <c r="H50" s="98"/>
      <c r="I50" s="98"/>
      <c r="J50" s="98"/>
      <c r="K50" s="98"/>
      <c r="L50" s="98"/>
      <c r="M50" s="98"/>
      <c r="N50" s="99"/>
    </row>
  </sheetData>
  <sheetProtection algorithmName="SHA-512" hashValue="dusFPKYy7T9MiP8VadH+CjQEDgN8Co9NNhMA1Flv9kUvO2z5INqUmt7KFSbKzQOqEB/WsOGXXiQvtETHA/zImA==" saltValue="94WYuRux6Tdw5rZcM6PpBw==" spinCount="100000" sheet="1" objects="1" scenarios="1" selectLockedCells="1"/>
  <mergeCells count="28">
    <mergeCell ref="D46:N50"/>
    <mergeCell ref="D43:E43"/>
    <mergeCell ref="F43:H43"/>
    <mergeCell ref="D44:E44"/>
    <mergeCell ref="F44:H44"/>
    <mergeCell ref="D45:E45"/>
    <mergeCell ref="F45:H45"/>
    <mergeCell ref="K35:L35"/>
    <mergeCell ref="D38:E38"/>
    <mergeCell ref="F38:H38"/>
    <mergeCell ref="D39:E39"/>
    <mergeCell ref="F39:H39"/>
    <mergeCell ref="I38:N45"/>
    <mergeCell ref="D35:E35"/>
    <mergeCell ref="D36:E36"/>
    <mergeCell ref="D40:E40"/>
    <mergeCell ref="F40:H40"/>
    <mergeCell ref="D41:E41"/>
    <mergeCell ref="F41:H41"/>
    <mergeCell ref="D42:E42"/>
    <mergeCell ref="F42:H42"/>
    <mergeCell ref="B2:N5"/>
    <mergeCell ref="B15:B28"/>
    <mergeCell ref="B8:B9"/>
    <mergeCell ref="B10:B14"/>
    <mergeCell ref="K34:L34"/>
    <mergeCell ref="D34:E34"/>
    <mergeCell ref="B6:N6"/>
  </mergeCells>
  <printOptions horizontalCentered="1" verticalCentered="1"/>
  <pageMargins left="0.70866141732283472" right="0.70866141732283472" top="0.74803149606299213" bottom="0.74803149606299213" header="0.31496062992125984" footer="0.31496062992125984"/>
  <pageSetup paperSize="8" scale="86" fitToWidth="0" orientation="landscape" horizontalDpi="1200" verticalDpi="1200" r:id="rId1"/>
  <headerFooter>
    <oddHeader>&amp;L&amp;G</oddHeader>
    <oddFooter>&amp;L&amp;G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2025-503_Oferta_economica</vt:lpstr>
      <vt:lpstr>'2025-503_Oferta_economica'!Àrea_d'impressió</vt:lpstr>
    </vt:vector>
  </TitlesOfParts>
  <Company>Fujitsu UTELT2B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43733812W</dc:creator>
  <cp:lastModifiedBy>Lidia Puigdemasa Soto</cp:lastModifiedBy>
  <cp:lastPrinted>2025-06-13T09:02:51Z</cp:lastPrinted>
  <dcterms:created xsi:type="dcterms:W3CDTF">2020-06-02T09:11:14Z</dcterms:created>
  <dcterms:modified xsi:type="dcterms:W3CDTF">2025-06-13T10:34:43Z</dcterms:modified>
</cp:coreProperties>
</file>